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sumen" sheetId="1" r:id="rId3"/>
    <sheet state="visible" name="Sin Slicing" sheetId="2" r:id="rId4"/>
    <sheet state="visible" name="Slicing Horizontal" sheetId="3" r:id="rId5"/>
    <sheet state="visible" name="Slicing Vertical" sheetId="4" r:id="rId6"/>
    <sheet state="visible" name="Slicing Custom" sheetId="5" r:id="rId7"/>
    <sheet state="visible" name="Datos" sheetId="6" r:id="rId8"/>
  </sheets>
  <definedNames/>
  <calcPr/>
</workbook>
</file>

<file path=xl/sharedStrings.xml><?xml version="1.0" encoding="utf-8"?>
<sst xmlns="http://schemas.openxmlformats.org/spreadsheetml/2006/main" count="150" uniqueCount="64">
  <si>
    <t>Sin Slicing</t>
  </si>
  <si>
    <t>Slicing Horizontal</t>
  </si>
  <si>
    <t>Slicing Vertical</t>
  </si>
  <si>
    <t>Slicing Custom</t>
  </si>
  <si>
    <t>Complejidad</t>
  </si>
  <si>
    <t>Horas</t>
  </si>
  <si>
    <t>%</t>
  </si>
  <si>
    <t>Baja</t>
  </si>
  <si>
    <t>Media</t>
  </si>
  <si>
    <t>Alta</t>
  </si>
  <si>
    <t>Total</t>
  </si>
  <si>
    <t>Total Tareas</t>
  </si>
  <si>
    <t>AVG. Tarea</t>
  </si>
  <si>
    <t>Desvío</t>
  </si>
  <si>
    <t>Tarea</t>
  </si>
  <si>
    <t>Observaciones</t>
  </si>
  <si>
    <t>Estimación (hs)</t>
  </si>
  <si>
    <t>Desarrollo CU Piv 94</t>
  </si>
  <si>
    <t>Consultar presentaciones. Maquetación &amp; llamadas servicios</t>
  </si>
  <si>
    <t>Consultar presentaciones. Implementación</t>
  </si>
  <si>
    <t>Generar nueva presentación. Maquetación &amp; llamadas servicios</t>
  </si>
  <si>
    <t>Generar nueva presentación. Implementación</t>
  </si>
  <si>
    <t>Editar fecha de presentación</t>
  </si>
  <si>
    <t>Descargar presentación</t>
  </si>
  <si>
    <t>Generación de archivo XML</t>
  </si>
  <si>
    <t xml:space="preserve">Visualizar listado de cabecera de sellados y filtrar los mismos por distintos criterios. </t>
  </si>
  <si>
    <t>Contempla el calculo de importe de sellos por lo recaudado, el cálculo por lo emitido por ser mas complejo se define como una tarea aparte</t>
  </si>
  <si>
    <t>Calcular importe de sellos por lo emitido</t>
  </si>
  <si>
    <t>Visualizar el detalle que compone la cabecera del sellado</t>
  </si>
  <si>
    <t>Generar presentaciones en pdf y xls determinando una fecha de presentación para las mismas</t>
  </si>
  <si>
    <t>Generar xlm para provincia La Pampa</t>
  </si>
  <si>
    <t>Descargar presentaciones anteriormente generadas</t>
  </si>
  <si>
    <t>Aplicación</t>
  </si>
  <si>
    <t>Componente</t>
  </si>
  <si>
    <t>General</t>
  </si>
  <si>
    <t>Web</t>
  </si>
  <si>
    <t>html</t>
  </si>
  <si>
    <t>Vista html</t>
  </si>
  <si>
    <t>controlador</t>
  </si>
  <si>
    <t>Definir controlador con scope y eventos (sin implementar)</t>
  </si>
  <si>
    <t>Bindear eventos con html</t>
  </si>
  <si>
    <t>Puede ser parte de cualquiera de las dos anteriores</t>
  </si>
  <si>
    <t>Controlador MVC</t>
  </si>
  <si>
    <t>Definir métodos y hardcodear respuestas</t>
  </si>
  <si>
    <t>Buscar, detalle, generar y descargar</t>
  </si>
  <si>
    <t>Servicio</t>
  </si>
  <si>
    <t>Reemplazar datos hardcodeados por llamada a servicio</t>
  </si>
  <si>
    <t>Crear modelo o modificarlo en caso de ser necesario</t>
  </si>
  <si>
    <t>Limpiar</t>
  </si>
  <si>
    <t>Controlador</t>
  </si>
  <si>
    <t>Implementación</t>
  </si>
  <si>
    <t>Buscar</t>
  </si>
  <si>
    <t>Implementación. Validaciones, llamada a servicio y respuesta</t>
  </si>
  <si>
    <t>SP de obtención de datos</t>
  </si>
  <si>
    <t>Implementación y calculo de importe</t>
  </si>
  <si>
    <t>Detalle</t>
  </si>
  <si>
    <t>Implementación, validaciones, llamada a servicio</t>
  </si>
  <si>
    <t>Generar PDF, XML, EXCEL</t>
  </si>
  <si>
    <t>Implementación. Llamar a los "generar", guardar y modificar la BD</t>
  </si>
  <si>
    <t>Descargar</t>
  </si>
  <si>
    <t>Implementacion, validaciones</t>
  </si>
  <si>
    <t>Implementación. Obtener archivos o rutas.</t>
  </si>
  <si>
    <t>Auditoría</t>
  </si>
  <si>
    <t>Implementar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</si>
</sst>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5">
    <font>
      <sz val="11.0"/>
      <color rgb="FF000000"/>
      <name val="Calibri"/>
    </font>
    <font>
      <b/>
      <sz val="11.0"/>
      <color rgb="FFFFFFFF"/>
      <name val="Calibri"/>
    </font>
    <font/>
    <font>
      <b/>
      <sz val="11.0"/>
      <color rgb="FF000000"/>
      <name val="Calibri"/>
    </font>
    <font>
      <sz val="11.0"/>
      <color rgb="FFF2F2F2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23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3" fontId="1" numFmtId="0" xfId="0" applyAlignment="1" applyBorder="1" applyFill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5" fillId="3" fontId="1" numFmtId="0" xfId="0" applyAlignment="1" applyBorder="1" applyFont="1">
      <alignment horizontal="center" vertical="center"/>
    </xf>
    <xf borderId="5" fillId="4" fontId="0" numFmtId="0" xfId="0" applyBorder="1" applyFill="1" applyFont="1"/>
    <xf borderId="5" fillId="4" fontId="0" numFmtId="9" xfId="0" applyBorder="1" applyFont="1" applyNumberFormat="1"/>
    <xf borderId="6" fillId="5" fontId="3" numFmtId="0" xfId="0" applyBorder="1" applyFill="1" applyFont="1"/>
    <xf borderId="7" fillId="5" fontId="3" numFmtId="9" xfId="0" applyBorder="1" applyFont="1" applyNumberFormat="1"/>
    <xf borderId="6" fillId="5" fontId="3" numFmtId="164" xfId="0" applyBorder="1" applyFont="1" applyNumberFormat="1"/>
    <xf borderId="1" fillId="2" fontId="0" numFmtId="0" xfId="0" applyAlignment="1" applyBorder="1" applyFont="1">
      <alignment readingOrder="0"/>
    </xf>
    <xf borderId="8" fillId="6" fontId="0" numFmtId="0" xfId="0" applyBorder="1" applyFill="1" applyFont="1"/>
    <xf borderId="9" fillId="6" fontId="0" numFmtId="0" xfId="0" applyBorder="1" applyFont="1"/>
    <xf borderId="9" fillId="6" fontId="0" numFmtId="0" xfId="0" applyAlignment="1" applyBorder="1" applyFont="1">
      <alignment readingOrder="0"/>
    </xf>
    <xf borderId="5" fillId="6" fontId="0" numFmtId="0" xfId="0" applyBorder="1" applyFont="1"/>
    <xf borderId="10" fillId="6" fontId="0" numFmtId="0" xfId="0" applyBorder="1" applyFont="1"/>
    <xf borderId="10" fillId="6" fontId="0" numFmtId="0" xfId="0" applyAlignment="1" applyBorder="1" applyFont="1">
      <alignment readingOrder="0"/>
    </xf>
    <xf borderId="11" fillId="6" fontId="0" numFmtId="0" xfId="0" applyBorder="1" applyFont="1"/>
    <xf borderId="12" fillId="6" fontId="0" numFmtId="0" xfId="0" applyBorder="1" applyFont="1"/>
    <xf borderId="8" fillId="6" fontId="0" numFmtId="0" xfId="0" applyAlignment="1" applyBorder="1" applyFont="1">
      <alignment readingOrder="0"/>
    </xf>
    <xf borderId="9" fillId="6" fontId="0" numFmtId="0" xfId="0" applyAlignment="1" applyBorder="1" applyFont="1">
      <alignment readingOrder="0" shrinkToFit="0" wrapText="1"/>
    </xf>
    <xf borderId="13" fillId="6" fontId="0" numFmtId="0" xfId="0" applyAlignment="1" applyBorder="1" applyFont="1">
      <alignment readingOrder="0"/>
    </xf>
    <xf borderId="5" fillId="6" fontId="0" numFmtId="0" xfId="0" applyAlignment="1" applyBorder="1" applyFont="1">
      <alignment readingOrder="0"/>
    </xf>
    <xf borderId="14" fillId="6" fontId="0" numFmtId="0" xfId="0" applyAlignment="1" applyBorder="1" applyFont="1">
      <alignment horizontal="left" vertical="center"/>
    </xf>
    <xf borderId="15" fillId="6" fontId="0" numFmtId="0" xfId="0" applyAlignment="1" applyBorder="1" applyFont="1">
      <alignment horizontal="left" vertical="center"/>
    </xf>
    <xf borderId="16" fillId="0" fontId="2" numFmtId="0" xfId="0" applyBorder="1" applyFont="1"/>
    <xf borderId="17" fillId="0" fontId="2" numFmtId="0" xfId="0" applyBorder="1" applyFont="1"/>
    <xf borderId="13" fillId="0" fontId="2" numFmtId="0" xfId="0" applyBorder="1" applyFont="1"/>
    <xf borderId="18" fillId="6" fontId="0" numFmtId="0" xfId="0" applyAlignment="1" applyBorder="1" applyFont="1">
      <alignment horizontal="left" vertical="center"/>
    </xf>
    <xf borderId="19" fillId="0" fontId="2" numFmtId="0" xfId="0" applyBorder="1" applyFont="1"/>
    <xf borderId="20" fillId="6" fontId="0" numFmtId="0" xfId="0" applyAlignment="1" applyBorder="1" applyFont="1">
      <alignment horizontal="left"/>
    </xf>
    <xf borderId="5" fillId="6" fontId="0" numFmtId="0" xfId="0" applyAlignment="1" applyBorder="1" applyFont="1">
      <alignment horizontal="left"/>
    </xf>
    <xf borderId="21" fillId="6" fontId="0" numFmtId="0" xfId="0" applyAlignment="1" applyBorder="1" applyFont="1">
      <alignment horizontal="left" vertical="center"/>
    </xf>
    <xf borderId="10" fillId="6" fontId="3" numFmtId="0" xfId="0" applyAlignment="1" applyBorder="1" applyFont="1">
      <alignment readingOrder="0"/>
    </xf>
    <xf borderId="22" fillId="6" fontId="0" numFmtId="0" xfId="0" applyAlignment="1" applyBorder="1" applyFont="1">
      <alignment horizontal="left"/>
    </xf>
    <xf borderId="1" fillId="2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12.29"/>
    <col customWidth="1" min="3" max="3" width="6.0"/>
    <col customWidth="1" min="4" max="4" width="8.43"/>
    <col customWidth="1" min="5" max="5" width="3.71"/>
    <col customWidth="1" min="6" max="6" width="12.29"/>
    <col customWidth="1" min="7" max="7" width="6.14"/>
    <col customWidth="1" min="8" max="8" width="7.57"/>
    <col customWidth="1" min="9" max="9" width="4.43"/>
    <col customWidth="1" min="10" max="10" width="12.29"/>
    <col customWidth="1" min="11" max="11" width="6.0"/>
    <col customWidth="1" min="12" max="12" width="8.43"/>
    <col customWidth="1" min="13" max="13" width="4.71"/>
    <col customWidth="1" min="14" max="16" width="11.43"/>
    <col customWidth="1" min="17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3"/>
      <c r="D2" s="4"/>
      <c r="E2" s="1"/>
      <c r="F2" s="2" t="s">
        <v>1</v>
      </c>
      <c r="G2" s="3"/>
      <c r="H2" s="4"/>
      <c r="I2" s="1"/>
      <c r="J2" s="2" t="s">
        <v>2</v>
      </c>
      <c r="K2" s="3"/>
      <c r="L2" s="4"/>
      <c r="M2" s="1"/>
      <c r="N2" s="2" t="s">
        <v>3</v>
      </c>
      <c r="O2" s="3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4</v>
      </c>
      <c r="C3" s="5" t="s">
        <v>5</v>
      </c>
      <c r="D3" s="5" t="s">
        <v>6</v>
      </c>
      <c r="E3" s="1"/>
      <c r="F3" s="5" t="s">
        <v>4</v>
      </c>
      <c r="G3" s="5" t="s">
        <v>5</v>
      </c>
      <c r="H3" s="5" t="s">
        <v>6</v>
      </c>
      <c r="I3" s="1"/>
      <c r="J3" s="5" t="s">
        <v>4</v>
      </c>
      <c r="K3" s="5" t="s">
        <v>5</v>
      </c>
      <c r="L3" s="5" t="s">
        <v>6</v>
      </c>
      <c r="M3" s="1"/>
      <c r="N3" s="5" t="s">
        <v>4</v>
      </c>
      <c r="O3" s="5" t="s">
        <v>5</v>
      </c>
      <c r="P3" s="5" t="s">
        <v>6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6" t="s">
        <v>7</v>
      </c>
      <c r="C4" s="6">
        <f>SUMIF('Sin Slicing'!$C$2,Resumen!B4,'Sin Slicing'!$D$2)</f>
        <v>0</v>
      </c>
      <c r="D4" s="7">
        <f t="shared" ref="D4:D6" si="1">C4/C$8</f>
        <v>0</v>
      </c>
      <c r="E4" s="1"/>
      <c r="F4" s="6" t="s">
        <v>7</v>
      </c>
      <c r="G4" s="6">
        <f>SUMIF('Slicing Horizontal'!$C$2:$C$17,Resumen!F4,'Slicing Horizontal'!$D$2:$D$17)</f>
        <v>14</v>
      </c>
      <c r="H4" s="7">
        <f t="shared" ref="H4:H6" si="2">G4/G$8</f>
        <v>0.4827586207</v>
      </c>
      <c r="I4" s="1"/>
      <c r="J4" s="6" t="s">
        <v>7</v>
      </c>
      <c r="K4" s="6">
        <f>SUMIF('Slicing Vertical'!$C$2:$C$19,Resumen!J4,'Slicing Vertical'!$D$2:$D$19)</f>
        <v>19</v>
      </c>
      <c r="L4" s="7">
        <f t="shared" ref="L4:L6" si="3">K4/K$8</f>
        <v>0.6551724138</v>
      </c>
      <c r="M4" s="1"/>
      <c r="N4" s="6" t="s">
        <v>7</v>
      </c>
      <c r="O4" s="6">
        <f>SUMIF('Slicing Custom'!$F$2:$F$17,Resumen!N4,'Slicing Custom'!$G$2:$G$17)</f>
        <v>26</v>
      </c>
      <c r="P4" s="7">
        <f t="shared" ref="P4:P6" si="4">O4/O$8</f>
        <v>0.7027027027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6" t="s">
        <v>8</v>
      </c>
      <c r="C5" s="6">
        <f>SUMIF('Sin Slicing'!$C$2,Resumen!B5,'Sin Slicing'!$D$2)</f>
        <v>30</v>
      </c>
      <c r="D5" s="7">
        <f t="shared" si="1"/>
        <v>1</v>
      </c>
      <c r="E5" s="1"/>
      <c r="F5" s="6" t="s">
        <v>8</v>
      </c>
      <c r="G5" s="6">
        <f>SUMIF('Slicing Horizontal'!$C$2:$C$17,Resumen!F5,'Slicing Horizontal'!$D$2:$D$17)</f>
        <v>15</v>
      </c>
      <c r="H5" s="7">
        <f t="shared" si="2"/>
        <v>0.5172413793</v>
      </c>
      <c r="I5" s="1"/>
      <c r="J5" s="6" t="s">
        <v>8</v>
      </c>
      <c r="K5" s="6">
        <f>SUMIF('Slicing Vertical'!$C$2:$C$19,Resumen!J5,'Slicing Vertical'!$D$2:$D$19)</f>
        <v>10</v>
      </c>
      <c r="L5" s="7">
        <f t="shared" si="3"/>
        <v>0.3448275862</v>
      </c>
      <c r="M5" s="1"/>
      <c r="N5" s="6" t="s">
        <v>8</v>
      </c>
      <c r="O5" s="6">
        <f>SUMIF('Slicing Custom'!$F$2:$F$17,Resumen!N5,'Slicing Custom'!$G$2:$G$17)</f>
        <v>11</v>
      </c>
      <c r="P5" s="7">
        <f t="shared" si="4"/>
        <v>0.2972972973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6" t="s">
        <v>9</v>
      </c>
      <c r="C6" s="6">
        <f>SUMIF('Sin Slicing'!$C$2,Resumen!B6,'Sin Slicing'!$D$2)</f>
        <v>0</v>
      </c>
      <c r="D6" s="7">
        <f t="shared" si="1"/>
        <v>0</v>
      </c>
      <c r="E6" s="1"/>
      <c r="F6" s="6" t="s">
        <v>9</v>
      </c>
      <c r="G6" s="6">
        <f>SUMIF('Slicing Horizontal'!$C$2:$C$17,Resumen!F6,'Slicing Horizontal'!$D$2:$D$17)</f>
        <v>0</v>
      </c>
      <c r="H6" s="7">
        <f t="shared" si="2"/>
        <v>0</v>
      </c>
      <c r="I6" s="1"/>
      <c r="J6" s="6" t="s">
        <v>9</v>
      </c>
      <c r="K6" s="6">
        <f>SUMIF('Slicing Vertical'!$C$2:$C$19,Resumen!J6,'Slicing Vertical'!$D$2:$D$19)</f>
        <v>0</v>
      </c>
      <c r="L6" s="7">
        <f t="shared" si="3"/>
        <v>0</v>
      </c>
      <c r="M6" s="1"/>
      <c r="N6" s="6" t="s">
        <v>9</v>
      </c>
      <c r="O6" s="6">
        <f>SUMIF('Slicing Custom'!$F$2:$F$17,Resumen!N6,'Slicing Custom'!$G$2:$G$17)</f>
        <v>0</v>
      </c>
      <c r="P6" s="7">
        <f t="shared" si="4"/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8" t="s">
        <v>10</v>
      </c>
      <c r="C8" s="8">
        <f t="shared" ref="C8:D8" si="5">SUM(C4:C6)</f>
        <v>30</v>
      </c>
      <c r="D8" s="9">
        <f t="shared" si="5"/>
        <v>1</v>
      </c>
      <c r="E8" s="1"/>
      <c r="F8" s="8" t="s">
        <v>10</v>
      </c>
      <c r="G8" s="8">
        <f t="shared" ref="G8:H8" si="6">SUM(G4:G6)</f>
        <v>29</v>
      </c>
      <c r="H8" s="9">
        <f t="shared" si="6"/>
        <v>1</v>
      </c>
      <c r="I8" s="1"/>
      <c r="J8" s="8" t="s">
        <v>10</v>
      </c>
      <c r="K8" s="8">
        <f t="shared" ref="K8:L8" si="7">SUM(K4:K6)</f>
        <v>29</v>
      </c>
      <c r="L8" s="9">
        <f t="shared" si="7"/>
        <v>1</v>
      </c>
      <c r="M8" s="1"/>
      <c r="N8" s="8" t="s">
        <v>10</v>
      </c>
      <c r="O8" s="8">
        <f t="shared" ref="O8:P8" si="8">SUM(O4:O6)</f>
        <v>37</v>
      </c>
      <c r="P8" s="9">
        <f t="shared" si="8"/>
        <v>1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8" t="s">
        <v>11</v>
      </c>
      <c r="C10" s="8">
        <f>COUNTA('Sin Slicing'!A2)</f>
        <v>1</v>
      </c>
      <c r="D10" s="1"/>
      <c r="E10" s="1"/>
      <c r="F10" s="8" t="s">
        <v>11</v>
      </c>
      <c r="G10" s="8">
        <f>COUNTA('Slicing Horizontal'!A2:A8)</f>
        <v>7</v>
      </c>
      <c r="H10" s="1"/>
      <c r="I10" s="1"/>
      <c r="J10" s="8" t="s">
        <v>11</v>
      </c>
      <c r="K10" s="8">
        <f>COUNTA('Slicing Vertical'!A2:A19)</f>
        <v>6</v>
      </c>
      <c r="L10" s="1"/>
      <c r="M10" s="1"/>
      <c r="N10" s="8" t="s">
        <v>11</v>
      </c>
      <c r="O10" s="8">
        <f>COUNTA('Slicing Custom'!D2:D17)</f>
        <v>16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8" t="s">
        <v>12</v>
      </c>
      <c r="C11" s="10">
        <f>C8/C10</f>
        <v>30</v>
      </c>
      <c r="D11" s="1"/>
      <c r="E11" s="1"/>
      <c r="F11" s="8" t="s">
        <v>12</v>
      </c>
      <c r="G11" s="10">
        <f>G8/G10</f>
        <v>4.142857143</v>
      </c>
      <c r="H11" s="1"/>
      <c r="I11" s="1"/>
      <c r="J11" s="8" t="s">
        <v>12</v>
      </c>
      <c r="K11" s="10">
        <f>K8/K10</f>
        <v>4.833333333</v>
      </c>
      <c r="L11" s="1"/>
      <c r="M11" s="1"/>
      <c r="N11" s="8" t="s">
        <v>12</v>
      </c>
      <c r="O11" s="10">
        <f>O8/O10</f>
        <v>2.3125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1"/>
      <c r="G12" s="1"/>
      <c r="H12" s="1"/>
      <c r="I12" s="1"/>
      <c r="J12" s="1"/>
      <c r="K12" s="1"/>
      <c r="L12" s="1"/>
      <c r="M12" s="1"/>
      <c r="N12" s="8" t="s">
        <v>13</v>
      </c>
      <c r="O12" s="9">
        <f>O8/C8-1</f>
        <v>0.2333333333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D2"/>
    <mergeCell ref="F2:H2"/>
    <mergeCell ref="J2:L2"/>
    <mergeCell ref="N2:P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60.0"/>
    <col customWidth="1" min="2" max="2" width="47.14"/>
    <col customWidth="1" min="3" max="3" width="12.29"/>
    <col customWidth="1" min="4" max="4" width="14.43"/>
    <col customWidth="1" min="5" max="6" width="11.43"/>
    <col customWidth="1" min="7" max="26" width="10.71"/>
  </cols>
  <sheetData>
    <row r="1">
      <c r="A1" s="5" t="s">
        <v>14</v>
      </c>
      <c r="B1" s="5" t="s">
        <v>15</v>
      </c>
      <c r="C1" s="5" t="s">
        <v>4</v>
      </c>
      <c r="D1" s="5" t="s">
        <v>16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2" t="s">
        <v>17</v>
      </c>
      <c r="B2" s="13"/>
      <c r="C2" s="14" t="s">
        <v>8</v>
      </c>
      <c r="D2" s="14">
        <v>30.0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>
    <dataValidation type="list" allowBlank="1" sqref="C2">
      <formula1>Datos!$C$4:$C$6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60.0"/>
    <col customWidth="1" min="2" max="2" width="22.29"/>
    <col customWidth="1" min="3" max="3" width="12.29"/>
    <col customWidth="1" min="4" max="4" width="14.43"/>
    <col customWidth="1" min="5" max="6" width="11.43"/>
    <col customWidth="1" min="7" max="26" width="10.71"/>
  </cols>
  <sheetData>
    <row r="1">
      <c r="A1" s="5" t="s">
        <v>14</v>
      </c>
      <c r="B1" s="5" t="s">
        <v>15</v>
      </c>
      <c r="C1" s="5" t="s">
        <v>4</v>
      </c>
      <c r="D1" s="5" t="s">
        <v>16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2" t="s">
        <v>18</v>
      </c>
      <c r="B2" s="13"/>
      <c r="C2" s="14" t="s">
        <v>7</v>
      </c>
      <c r="D2" s="14">
        <v>6.0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5" t="s">
        <v>19</v>
      </c>
      <c r="B3" s="16"/>
      <c r="C3" s="17" t="s">
        <v>8</v>
      </c>
      <c r="D3" s="17">
        <v>6.0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5" t="s">
        <v>20</v>
      </c>
      <c r="B4" s="16"/>
      <c r="C4" s="17" t="s">
        <v>7</v>
      </c>
      <c r="D4" s="17">
        <v>2.0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5" t="s">
        <v>21</v>
      </c>
      <c r="B5" s="16"/>
      <c r="C5" s="17" t="s">
        <v>8</v>
      </c>
      <c r="D5" s="17">
        <v>6.0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5" t="s">
        <v>22</v>
      </c>
      <c r="B6" s="16"/>
      <c r="C6" s="17" t="s">
        <v>7</v>
      </c>
      <c r="D6" s="17">
        <v>2.0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5" t="s">
        <v>23</v>
      </c>
      <c r="B7" s="16"/>
      <c r="C7" s="17" t="s">
        <v>7</v>
      </c>
      <c r="D7" s="17">
        <v>4.0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 t="s">
        <v>24</v>
      </c>
      <c r="B8" s="16"/>
      <c r="C8" s="17" t="s">
        <v>8</v>
      </c>
      <c r="D8" s="17">
        <v>3.0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5"/>
      <c r="B9" s="16"/>
      <c r="C9" s="16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5"/>
      <c r="B10" s="16"/>
      <c r="C10" s="16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5"/>
      <c r="B11" s="16"/>
      <c r="C11" s="16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5"/>
      <c r="B12" s="16"/>
      <c r="C12" s="16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5"/>
      <c r="B13" s="16"/>
      <c r="C13" s="16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5"/>
      <c r="B14" s="16"/>
      <c r="C14" s="16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5"/>
      <c r="B15" s="16"/>
      <c r="C15" s="16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5"/>
      <c r="B16" s="16"/>
      <c r="C16" s="16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8"/>
      <c r="B17" s="19"/>
      <c r="C17" s="16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>
    <dataValidation type="list" allowBlank="1" sqref="C2:C17">
      <formula1>Datos!$C$4:$C$6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9.0"/>
    <col customWidth="1" min="2" max="2" width="47.14"/>
    <col customWidth="1" min="3" max="3" width="12.29"/>
    <col customWidth="1" min="4" max="4" width="14.43"/>
    <col customWidth="1" min="5" max="6" width="11.43"/>
    <col customWidth="1" min="7" max="26" width="10.71"/>
  </cols>
  <sheetData>
    <row r="1">
      <c r="A1" s="5" t="s">
        <v>14</v>
      </c>
      <c r="B1" s="5" t="s">
        <v>15</v>
      </c>
      <c r="C1" s="5" t="s">
        <v>4</v>
      </c>
      <c r="D1" s="5" t="s">
        <v>16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0" t="s">
        <v>25</v>
      </c>
      <c r="B2" s="21" t="s">
        <v>26</v>
      </c>
      <c r="C2" s="14" t="s">
        <v>7</v>
      </c>
      <c r="D2" s="14">
        <v>10.0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2" t="s">
        <v>27</v>
      </c>
      <c r="B3" s="16"/>
      <c r="C3" s="17" t="s">
        <v>8</v>
      </c>
      <c r="D3" s="17">
        <v>2.0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0" t="s">
        <v>28</v>
      </c>
      <c r="B4" s="16"/>
      <c r="C4" s="17" t="s">
        <v>7</v>
      </c>
      <c r="D4" s="17">
        <v>5.0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3" t="s">
        <v>29</v>
      </c>
      <c r="B5" s="16"/>
      <c r="C5" s="17" t="s">
        <v>8</v>
      </c>
      <c r="D5" s="17">
        <v>5.0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3" t="s">
        <v>30</v>
      </c>
      <c r="B6" s="16"/>
      <c r="C6" s="17" t="s">
        <v>8</v>
      </c>
      <c r="D6" s="17">
        <v>3.0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3" t="s">
        <v>31</v>
      </c>
      <c r="B7" s="16"/>
      <c r="C7" s="17" t="s">
        <v>7</v>
      </c>
      <c r="D7" s="17">
        <v>4.0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/>
      <c r="B8" s="16"/>
      <c r="C8" s="16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5"/>
      <c r="B9" s="16"/>
      <c r="C9" s="16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5"/>
      <c r="B10" s="16"/>
      <c r="C10" s="16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5"/>
      <c r="B11" s="16"/>
      <c r="C11" s="16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5"/>
      <c r="B12" s="16"/>
      <c r="C12" s="16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5"/>
      <c r="B13" s="16"/>
      <c r="C13" s="16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5"/>
      <c r="B14" s="16"/>
      <c r="C14" s="16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5"/>
      <c r="B15" s="16"/>
      <c r="C15" s="16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5"/>
      <c r="B16" s="16"/>
      <c r="C16" s="16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5"/>
      <c r="B17" s="16"/>
      <c r="C17" s="16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5"/>
      <c r="B18" s="16"/>
      <c r="C18" s="16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8"/>
      <c r="B19" s="19"/>
      <c r="C19" s="16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dataValidations>
    <dataValidation type="list" allowBlank="1" sqref="C2:C19">
      <formula1>Datos!$C$4:$C$6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10.14"/>
    <col customWidth="1" min="3" max="3" width="16.29"/>
    <col customWidth="1" min="4" max="4" width="60.0"/>
    <col customWidth="1" min="5" max="5" width="47.14"/>
    <col customWidth="1" min="6" max="6" width="12.29"/>
    <col customWidth="1" min="7" max="7" width="14.43"/>
    <col customWidth="1" min="8" max="26" width="10.71"/>
  </cols>
  <sheetData>
    <row r="1">
      <c r="A1" s="5"/>
      <c r="B1" s="5" t="s">
        <v>32</v>
      </c>
      <c r="C1" s="5" t="s">
        <v>33</v>
      </c>
      <c r="D1" s="5" t="s">
        <v>14</v>
      </c>
      <c r="E1" s="5" t="s">
        <v>15</v>
      </c>
      <c r="F1" s="5" t="s">
        <v>4</v>
      </c>
      <c r="G1" s="5" t="s">
        <v>16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4" t="s">
        <v>34</v>
      </c>
      <c r="B2" s="25" t="s">
        <v>35</v>
      </c>
      <c r="C2" s="12" t="s">
        <v>36</v>
      </c>
      <c r="D2" s="12" t="s">
        <v>37</v>
      </c>
      <c r="E2" s="13"/>
      <c r="F2" s="14" t="s">
        <v>7</v>
      </c>
      <c r="G2" s="14">
        <v>4.0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6"/>
      <c r="B3" s="27"/>
      <c r="C3" s="15" t="s">
        <v>38</v>
      </c>
      <c r="D3" s="15" t="s">
        <v>39</v>
      </c>
      <c r="E3" s="16"/>
      <c r="F3" s="17" t="s">
        <v>7</v>
      </c>
      <c r="G3" s="17">
        <v>1.0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6"/>
      <c r="B4" s="27"/>
      <c r="C4" s="15" t="s">
        <v>38</v>
      </c>
      <c r="D4" s="15" t="s">
        <v>40</v>
      </c>
      <c r="E4" s="16" t="s">
        <v>41</v>
      </c>
      <c r="F4" s="17" t="s">
        <v>7</v>
      </c>
      <c r="G4" s="17">
        <v>2.0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6"/>
      <c r="B5" s="28"/>
      <c r="C5" s="15" t="s">
        <v>42</v>
      </c>
      <c r="D5" s="15" t="s">
        <v>43</v>
      </c>
      <c r="E5" s="16" t="s">
        <v>44</v>
      </c>
      <c r="F5" s="17" t="s">
        <v>7</v>
      </c>
      <c r="G5" s="17">
        <v>3.0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6"/>
      <c r="B6" s="29" t="s">
        <v>45</v>
      </c>
      <c r="C6" s="15"/>
      <c r="D6" s="15" t="s">
        <v>46</v>
      </c>
      <c r="E6" s="16"/>
      <c r="F6" s="17" t="s">
        <v>7</v>
      </c>
      <c r="G6" s="17">
        <v>2.0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30"/>
      <c r="B7" s="28"/>
      <c r="C7" s="15"/>
      <c r="D7" s="15" t="s">
        <v>47</v>
      </c>
      <c r="E7" s="16"/>
      <c r="F7" s="17" t="s">
        <v>8</v>
      </c>
      <c r="G7" s="17">
        <v>1.0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31" t="s">
        <v>48</v>
      </c>
      <c r="B8" s="32" t="s">
        <v>35</v>
      </c>
      <c r="C8" s="15" t="s">
        <v>49</v>
      </c>
      <c r="D8" s="15" t="s">
        <v>50</v>
      </c>
      <c r="E8" s="16"/>
      <c r="F8" s="17" t="s">
        <v>7</v>
      </c>
      <c r="G8" s="17">
        <v>1.0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33" t="s">
        <v>51</v>
      </c>
      <c r="B9" s="32" t="s">
        <v>35</v>
      </c>
      <c r="C9" s="15" t="s">
        <v>49</v>
      </c>
      <c r="D9" s="15" t="s">
        <v>52</v>
      </c>
      <c r="E9" s="16"/>
      <c r="F9" s="17" t="s">
        <v>7</v>
      </c>
      <c r="G9" s="17">
        <v>3.0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6"/>
      <c r="B10" s="29" t="s">
        <v>45</v>
      </c>
      <c r="C10" s="15"/>
      <c r="D10" s="15" t="s">
        <v>53</v>
      </c>
      <c r="E10" s="16"/>
      <c r="F10" s="17" t="s">
        <v>8</v>
      </c>
      <c r="G10" s="17">
        <v>2.0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30"/>
      <c r="B11" s="28"/>
      <c r="C11" s="15"/>
      <c r="D11" s="15" t="s">
        <v>54</v>
      </c>
      <c r="E11" s="16"/>
      <c r="F11" s="17" t="s">
        <v>8</v>
      </c>
      <c r="G11" s="17">
        <v>2.0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33" t="s">
        <v>55</v>
      </c>
      <c r="B12" s="32" t="s">
        <v>35</v>
      </c>
      <c r="C12" s="15" t="s">
        <v>38</v>
      </c>
      <c r="D12" s="23" t="s">
        <v>56</v>
      </c>
      <c r="E12" s="16"/>
      <c r="F12" s="17" t="s">
        <v>7</v>
      </c>
      <c r="G12" s="17">
        <v>4.0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6"/>
      <c r="B13" s="29" t="s">
        <v>45</v>
      </c>
      <c r="C13" s="15"/>
      <c r="D13" s="15" t="s">
        <v>57</v>
      </c>
      <c r="E13" s="16"/>
      <c r="F13" s="17" t="s">
        <v>8</v>
      </c>
      <c r="G13" s="17">
        <v>4.0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30"/>
      <c r="B14" s="28"/>
      <c r="C14" s="15"/>
      <c r="D14" s="15" t="s">
        <v>58</v>
      </c>
      <c r="E14" s="16"/>
      <c r="F14" s="17" t="s">
        <v>7</v>
      </c>
      <c r="G14" s="17">
        <v>1.0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33" t="s">
        <v>59</v>
      </c>
      <c r="B15" s="32" t="s">
        <v>35</v>
      </c>
      <c r="C15" s="15" t="s">
        <v>49</v>
      </c>
      <c r="D15" s="15" t="s">
        <v>60</v>
      </c>
      <c r="E15" s="16"/>
      <c r="F15" s="17" t="s">
        <v>7</v>
      </c>
      <c r="G15" s="34">
        <v>2.0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30"/>
      <c r="B16" s="32" t="s">
        <v>45</v>
      </c>
      <c r="C16" s="15"/>
      <c r="D16" s="15" t="s">
        <v>61</v>
      </c>
      <c r="E16" s="16"/>
      <c r="F16" s="17" t="s">
        <v>7</v>
      </c>
      <c r="G16" s="17">
        <v>3.0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35" t="s">
        <v>62</v>
      </c>
      <c r="B17" s="35" t="s">
        <v>45</v>
      </c>
      <c r="C17" s="18"/>
      <c r="D17" s="18" t="s">
        <v>63</v>
      </c>
      <c r="E17" s="19"/>
      <c r="F17" s="17" t="s">
        <v>8</v>
      </c>
      <c r="G17" s="17">
        <v>2.0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3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15:A16"/>
    <mergeCell ref="B13:B14"/>
    <mergeCell ref="A2:A7"/>
    <mergeCell ref="B2:B5"/>
    <mergeCell ref="B6:B7"/>
    <mergeCell ref="A9:A11"/>
    <mergeCell ref="B10:B11"/>
    <mergeCell ref="A12:A14"/>
  </mergeCells>
  <dataValidations>
    <dataValidation type="list" allowBlank="1" sqref="F2:F17">
      <formula1>Datos!$C$4:$C$6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1.43"/>
    <col customWidth="1" min="3" max="3" width="12.29"/>
    <col customWidth="1" min="4" max="6" width="11.43"/>
    <col customWidth="1" min="7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5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3" t="s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6" t="s">
        <v>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6" t="s">
        <v>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